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rgi\OneDrive\Dokumenter\DSSV\LMV 2021\Økonomi\Årsoppgjør 2022.12.31\"/>
    </mc:Choice>
  </mc:AlternateContent>
  <xr:revisionPtr revIDLastSave="0" documentId="8_{3714AE58-7499-407A-BABB-F6FC6D45679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Årsregnsk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16" i="1"/>
  <c r="C40" i="1"/>
  <c r="C15" i="1"/>
  <c r="D42" i="1"/>
  <c r="D36" i="1"/>
  <c r="D31" i="1"/>
  <c r="D22" i="1"/>
  <c r="D17" i="1"/>
  <c r="D8" i="1"/>
  <c r="D44" i="1" l="1"/>
  <c r="D18" i="1"/>
  <c r="D23" i="1" s="1"/>
  <c r="C42" i="1"/>
  <c r="C36" i="1" l="1"/>
  <c r="C44" i="1" s="1"/>
  <c r="C31" i="1" l="1"/>
  <c r="C22" i="1" l="1"/>
  <c r="C17" i="1"/>
  <c r="C8" i="1"/>
  <c r="C18" i="1" l="1"/>
  <c r="C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mh-060</author>
  </authors>
  <commentList>
    <comment ref="A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mh-060:</t>
        </r>
        <r>
          <rPr>
            <sz val="8"/>
            <color indexed="81"/>
            <rFont val="Tahoma"/>
            <family val="2"/>
          </rPr>
          <t xml:space="preserve">
6010,6020,6030,6092,6099
</t>
        </r>
      </text>
    </comment>
  </commentList>
</comments>
</file>

<file path=xl/sharedStrings.xml><?xml version="1.0" encoding="utf-8"?>
<sst xmlns="http://schemas.openxmlformats.org/spreadsheetml/2006/main" count="71" uniqueCount="66">
  <si>
    <t>Renteinntekter</t>
  </si>
  <si>
    <t>Andre inntekter</t>
  </si>
  <si>
    <t>Sum inntekter</t>
  </si>
  <si>
    <t>Bankinnskudd</t>
  </si>
  <si>
    <t>Administrasjonskostnader</t>
  </si>
  <si>
    <t>Spesialomvisning</t>
  </si>
  <si>
    <t>Sum kostnader</t>
  </si>
  <si>
    <t>Driftsresultat</t>
  </si>
  <si>
    <t>Sum eiendeler</t>
  </si>
  <si>
    <t>INNTEKTER</t>
  </si>
  <si>
    <t>KOSTNADER</t>
  </si>
  <si>
    <t>FINANSPOSTER</t>
  </si>
  <si>
    <t>Sum finansposter</t>
  </si>
  <si>
    <t>ÅRSRESULTAT</t>
  </si>
  <si>
    <t>EIENDELER</t>
  </si>
  <si>
    <t>GJELD</t>
  </si>
  <si>
    <t>Annen egenkapital</t>
  </si>
  <si>
    <t>EGENKAPITAL</t>
  </si>
  <si>
    <t>Sum egenkapital og gjeld</t>
  </si>
  <si>
    <t>1)</t>
  </si>
  <si>
    <t>2)</t>
  </si>
  <si>
    <t>Avsetning kontingent neste år</t>
  </si>
  <si>
    <t>Leverandørgjeld</t>
  </si>
  <si>
    <t>Deltakelse tur</t>
  </si>
  <si>
    <t>Resultatregnskap</t>
  </si>
  <si>
    <t xml:space="preserve">Balanse </t>
  </si>
  <si>
    <t>Turer</t>
  </si>
  <si>
    <t>3)</t>
  </si>
  <si>
    <t>leder</t>
  </si>
  <si>
    <t>Sum støtte Maihaugen</t>
  </si>
  <si>
    <t>Andre kortsiktige fordringer</t>
  </si>
  <si>
    <t>Annen kortsiktig gjeld</t>
  </si>
  <si>
    <t>Årsregnskapet er satt opp i samsvar med regnskapslovens bestemmelser og god regnskapsskikk for små foretak.</t>
  </si>
  <si>
    <t>Omløpsmidler og kortsiktig gjeld omfatter poster som forfaller til betaling innen ett år etter balansedagen.</t>
  </si>
  <si>
    <t>Noter:</t>
  </si>
  <si>
    <t>Generelt: Regnskapsprinsipper</t>
  </si>
  <si>
    <t xml:space="preserve"> </t>
  </si>
  <si>
    <t>Fond -Maihaugfondet</t>
  </si>
  <si>
    <t>4)</t>
  </si>
  <si>
    <t>Sum egenkapital</t>
  </si>
  <si>
    <t>Sum gjeld</t>
  </si>
  <si>
    <t>Driftstilskudd Stift. Lillehammer museum</t>
  </si>
  <si>
    <t>Lillehammer Museums Venner (LMV)  er en venneforening for alle Stiftelsen Lillehammer museums</t>
  </si>
  <si>
    <t>seks museer; Maihaugen, Lillehammer Kunstmuseum, Bjerkebæk, Aulestad, Norges Olympiske museum og Postmuseet</t>
  </si>
  <si>
    <t>Inntekter  inntektsføres i takt med inntjeningen.</t>
  </si>
  <si>
    <t xml:space="preserve">Foreningens formål er å arbeide til fremme av Stiftelsen Lillehammer Museum (SLM)s museer.  </t>
  </si>
  <si>
    <t>Christin Svegården</t>
  </si>
  <si>
    <t>Petter Evensen</t>
  </si>
  <si>
    <t>Audun Eckhoff</t>
  </si>
  <si>
    <t>Årsregnskap Lillehammer museums venner</t>
  </si>
  <si>
    <t>Anne-Mari Løken</t>
  </si>
  <si>
    <t>Birgit Engesæter Madslien</t>
  </si>
  <si>
    <t>Kari Strand Båtnes</t>
  </si>
  <si>
    <t>Lillehammer, 21.02.2023</t>
  </si>
  <si>
    <t>Museumsglimt</t>
  </si>
  <si>
    <t xml:space="preserve">    Fondet er brukt i 2022 som bevilling til restaurering av </t>
  </si>
  <si>
    <t xml:space="preserve">    Melbyloftet.</t>
  </si>
  <si>
    <t>Inger Sofie Enger</t>
  </si>
  <si>
    <t xml:space="preserve">    resten er periodisert kostnad.</t>
  </si>
  <si>
    <t>Utesendelse Museumsglimt</t>
  </si>
  <si>
    <r>
      <rPr>
        <b/>
        <sz val="10"/>
        <rFont val="Verdana"/>
        <family val="2"/>
      </rPr>
      <t xml:space="preserve">1) </t>
    </r>
    <r>
      <rPr>
        <sz val="10"/>
        <rFont val="Verdana"/>
        <family val="2"/>
      </rPr>
      <t xml:space="preserve">Andre inntekter består av refusjon av momskompensasjon 2021.  </t>
    </r>
  </si>
  <si>
    <r>
      <rPr>
        <b/>
        <sz val="10"/>
        <rFont val="Verdana"/>
        <family val="2"/>
      </rPr>
      <t>3)</t>
    </r>
    <r>
      <rPr>
        <sz val="10"/>
        <rFont val="Verdana"/>
        <family val="2"/>
      </rPr>
      <t xml:space="preserve"> Annen kortsiktig gjeld er kr. 6 200,00 mellomregning med Stiftelsen Lillehammer museum,</t>
    </r>
  </si>
  <si>
    <r>
      <rPr>
        <b/>
        <sz val="10"/>
        <rFont val="Verdana"/>
        <family val="2"/>
      </rPr>
      <t>4)</t>
    </r>
    <r>
      <rPr>
        <sz val="10"/>
        <rFont val="Verdana"/>
        <family val="2"/>
      </rPr>
      <t xml:space="preserve"> Ingen mellomværende leverandørgjeld med Stiftelsen Lillehammer museum pr. 31.12.2022</t>
    </r>
  </si>
  <si>
    <r>
      <rPr>
        <b/>
        <sz val="10"/>
        <rFont val="Verdana"/>
        <family val="2"/>
      </rPr>
      <t xml:space="preserve">2) </t>
    </r>
    <r>
      <rPr>
        <sz val="10"/>
        <rFont val="Verdana"/>
        <family val="2"/>
      </rPr>
      <t>Bruk av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Maihaugfond opprettet 2019.</t>
    </r>
  </si>
  <si>
    <t xml:space="preserve">    Det er også gitt 30 000,- i støtte for film iforbindelse med  Barnas sommerdag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</si>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</sst>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Verdana"/>
      <family val="2"/>
    </font>
    <font>
      <sz val="10"/>
      <color rgb="FFFF0000"/>
      <name val="Verdana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3" fontId="3" fillId="0" borderId="0" xfId="1" applyNumberFormat="1" applyFont="1"/>
    <xf numFmtId="3" fontId="2" fillId="0" borderId="0" xfId="0" applyNumberFormat="1" applyFont="1"/>
    <xf numFmtId="3" fontId="3" fillId="0" borderId="0" xfId="1" applyNumberFormat="1" applyFont="1" applyBorder="1"/>
    <xf numFmtId="3" fontId="3" fillId="0" borderId="1" xfId="1" applyNumberFormat="1" applyFont="1" applyBorder="1"/>
    <xf numFmtId="3" fontId="3" fillId="0" borderId="0" xfId="1" applyNumberFormat="1" applyFont="1" applyFill="1" applyBorder="1"/>
    <xf numFmtId="3" fontId="3" fillId="0" borderId="2" xfId="0" applyNumberFormat="1" applyFont="1" applyBorder="1"/>
    <xf numFmtId="3" fontId="4" fillId="0" borderId="0" xfId="0" applyNumberFormat="1" applyFont="1"/>
    <xf numFmtId="3" fontId="3" fillId="0" borderId="2" xfId="1" applyNumberFormat="1" applyFont="1" applyBorder="1"/>
    <xf numFmtId="3" fontId="3" fillId="0" borderId="1" xfId="0" applyNumberFormat="1" applyFont="1" applyBorder="1"/>
    <xf numFmtId="3" fontId="4" fillId="0" borderId="0" xfId="1" applyNumberFormat="1" applyFont="1" applyBorder="1"/>
    <xf numFmtId="3" fontId="2" fillId="0" borderId="0" xfId="1" applyNumberFormat="1" applyFont="1" applyBorder="1"/>
    <xf numFmtId="3" fontId="2" fillId="0" borderId="0" xfId="1" applyNumberFormat="1" applyFont="1"/>
    <xf numFmtId="3" fontId="4" fillId="0" borderId="0" xfId="1" applyNumberFormat="1" applyFont="1" applyFill="1" applyBorder="1"/>
    <xf numFmtId="3" fontId="4" fillId="0" borderId="0" xfId="1" applyNumberFormat="1" applyFont="1"/>
    <xf numFmtId="0" fontId="5" fillId="0" borderId="0" xfId="0" applyFont="1"/>
    <xf numFmtId="0" fontId="3" fillId="0" borderId="0" xfId="0" applyFont="1" applyAlignment="1">
      <alignment horizontal="right"/>
    </xf>
    <xf numFmtId="0" fontId="8" fillId="0" borderId="0" xfId="0" applyFont="1"/>
    <xf numFmtId="3" fontId="3" fillId="0" borderId="0" xfId="0" applyNumberFormat="1" applyFont="1"/>
    <xf numFmtId="0" fontId="9" fillId="0" borderId="0" xfId="0" applyFont="1"/>
    <xf numFmtId="3" fontId="9" fillId="0" borderId="0" xfId="1" applyNumberFormat="1" applyFont="1" applyBorder="1"/>
    <xf numFmtId="0" fontId="3" fillId="0" borderId="0" xfId="0" applyFont="1" applyAlignment="1">
      <alignment horizontal="center"/>
    </xf>
    <xf numFmtId="3" fontId="3" fillId="0" borderId="1" xfId="1" applyNumberFormat="1" applyFont="1" applyFill="1" applyBorder="1"/>
    <xf numFmtId="0" fontId="10" fillId="0" borderId="0" xfId="0" applyFont="1" applyAlignment="1">
      <alignment vertical="center"/>
    </xf>
    <xf numFmtId="3" fontId="9" fillId="0" borderId="0" xfId="1" applyNumberFormat="1" applyFont="1" applyFill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tabSelected="1" topLeftCell="A3" workbookViewId="0">
      <selection activeCell="C18" sqref="C18"/>
    </sheetView>
  </sheetViews>
  <sheetFormatPr baseColWidth="10" defaultColWidth="11.453125" defaultRowHeight="13.5" x14ac:dyDescent="0.3"/>
  <cols>
    <col min="1" max="1" width="45.453125" style="1" customWidth="1"/>
    <col min="2" max="2" width="3.7265625" style="1" customWidth="1"/>
    <col min="3" max="4" width="16.26953125" style="1" customWidth="1"/>
    <col min="5" max="5" width="19.1796875" style="1" customWidth="1"/>
    <col min="6" max="16384" width="11.453125" style="1"/>
  </cols>
  <sheetData>
    <row r="1" spans="1:5" ht="30.75" customHeight="1" x14ac:dyDescent="0.35">
      <c r="A1" s="21" t="s">
        <v>49</v>
      </c>
      <c r="B1" s="19"/>
      <c r="C1" s="2"/>
      <c r="D1" s="2"/>
      <c r="E1" s="20"/>
    </row>
    <row r="2" spans="1:5" ht="24" customHeight="1" x14ac:dyDescent="0.3">
      <c r="A2" s="19" t="s">
        <v>24</v>
      </c>
      <c r="C2" s="4"/>
      <c r="D2" s="4"/>
    </row>
    <row r="3" spans="1:5" ht="15" customHeight="1" x14ac:dyDescent="0.3">
      <c r="A3" s="2" t="s">
        <v>9</v>
      </c>
      <c r="B3" s="2"/>
      <c r="C3" s="3">
        <v>2022</v>
      </c>
      <c r="D3" s="3">
        <v>2021</v>
      </c>
    </row>
    <row r="4" spans="1:5" ht="15" customHeight="1" x14ac:dyDescent="0.3">
      <c r="C4" s="5"/>
      <c r="D4" s="5"/>
    </row>
    <row r="5" spans="1:5" ht="15" customHeight="1" x14ac:dyDescent="0.3">
      <c r="A5" s="1" t="s">
        <v>23</v>
      </c>
      <c r="B5" s="2"/>
      <c r="C5" s="5">
        <v>51250</v>
      </c>
      <c r="D5" s="5">
        <v>29250</v>
      </c>
    </row>
    <row r="6" spans="1:5" ht="15" customHeight="1" x14ac:dyDescent="0.3">
      <c r="A6" s="1" t="s">
        <v>41</v>
      </c>
      <c r="B6" s="1" t="s">
        <v>19</v>
      </c>
      <c r="C6" s="5">
        <v>360000</v>
      </c>
      <c r="D6" s="5">
        <v>360000</v>
      </c>
    </row>
    <row r="7" spans="1:5" ht="15" customHeight="1" x14ac:dyDescent="0.3">
      <c r="A7" s="1" t="s">
        <v>1</v>
      </c>
      <c r="B7" s="1" t="s">
        <v>19</v>
      </c>
      <c r="C7" s="5">
        <v>25302</v>
      </c>
      <c r="D7" s="5">
        <v>35243</v>
      </c>
    </row>
    <row r="8" spans="1:5" ht="15" customHeight="1" x14ac:dyDescent="0.3">
      <c r="A8" s="1" t="s">
        <v>2</v>
      </c>
      <c r="C8" s="12">
        <f>SUM(C4:C7)</f>
        <v>436552</v>
      </c>
      <c r="D8" s="12">
        <f>SUM(D4:D7)</f>
        <v>424493</v>
      </c>
    </row>
    <row r="9" spans="1:5" ht="15" customHeight="1" x14ac:dyDescent="0.3">
      <c r="A9" s="2"/>
      <c r="B9" s="2"/>
      <c r="C9" s="14"/>
      <c r="D9" s="14"/>
    </row>
    <row r="10" spans="1:5" ht="15" customHeight="1" x14ac:dyDescent="0.3">
      <c r="A10" s="2" t="s">
        <v>10</v>
      </c>
      <c r="B10" s="2"/>
      <c r="C10" s="15"/>
      <c r="D10" s="15"/>
    </row>
    <row r="11" spans="1:5" ht="15" customHeight="1" x14ac:dyDescent="0.3">
      <c r="A11" s="1" t="s">
        <v>26</v>
      </c>
      <c r="B11" s="2"/>
      <c r="C11" s="5">
        <v>54119.199999999997</v>
      </c>
      <c r="D11" s="5">
        <v>27401</v>
      </c>
    </row>
    <row r="12" spans="1:5" ht="15" customHeight="1" x14ac:dyDescent="0.3">
      <c r="A12" s="1" t="s">
        <v>5</v>
      </c>
      <c r="C12" s="5">
        <v>2000</v>
      </c>
      <c r="D12" s="5">
        <v>2000</v>
      </c>
    </row>
    <row r="13" spans="1:5" ht="15" customHeight="1" x14ac:dyDescent="0.3">
      <c r="A13" s="1" t="s">
        <v>54</v>
      </c>
      <c r="C13" s="5">
        <v>115270</v>
      </c>
      <c r="D13" s="5">
        <v>116090</v>
      </c>
    </row>
    <row r="14" spans="1:5" ht="15" customHeight="1" x14ac:dyDescent="0.3">
      <c r="A14" s="1" t="s">
        <v>59</v>
      </c>
      <c r="C14" s="5">
        <v>34716.720000000001</v>
      </c>
      <c r="D14" s="5">
        <v>41892</v>
      </c>
    </row>
    <row r="15" spans="1:5" ht="15" customHeight="1" x14ac:dyDescent="0.3">
      <c r="A15" s="1" t="s">
        <v>4</v>
      </c>
      <c r="B15" s="2"/>
      <c r="C15" s="5">
        <f>19084+1000+43078.13+17800+19168.06</f>
        <v>100130.19</v>
      </c>
      <c r="D15" s="5">
        <v>82095</v>
      </c>
    </row>
    <row r="16" spans="1:5" ht="15" customHeight="1" x14ac:dyDescent="0.3">
      <c r="A16" s="1" t="s">
        <v>29</v>
      </c>
      <c r="B16" s="1" t="s">
        <v>20</v>
      </c>
      <c r="C16" s="7">
        <f>750000+30000</f>
        <v>780000</v>
      </c>
      <c r="D16" s="7">
        <v>50000</v>
      </c>
    </row>
    <row r="17" spans="1:7" ht="15" customHeight="1" x14ac:dyDescent="0.3">
      <c r="A17" s="1" t="s">
        <v>6</v>
      </c>
      <c r="C17" s="12">
        <f>SUM(C11:C16)</f>
        <v>1086236.1099999999</v>
      </c>
      <c r="D17" s="12">
        <f>SUM(D11:D16)</f>
        <v>319478</v>
      </c>
    </row>
    <row r="18" spans="1:7" ht="15" customHeight="1" x14ac:dyDescent="0.3">
      <c r="A18" s="1" t="s">
        <v>7</v>
      </c>
      <c r="C18" s="13">
        <f>C8-C17</f>
        <v>-649684.10999999987</v>
      </c>
      <c r="D18" s="13">
        <f>D8-D17</f>
        <v>105015</v>
      </c>
    </row>
    <row r="19" spans="1:7" ht="15" customHeight="1" x14ac:dyDescent="0.3">
      <c r="C19" s="7"/>
      <c r="D19" s="7"/>
    </row>
    <row r="20" spans="1:7" ht="15" customHeight="1" x14ac:dyDescent="0.3">
      <c r="A20" s="2" t="s">
        <v>11</v>
      </c>
      <c r="B20" s="2"/>
      <c r="C20" s="16"/>
      <c r="D20" s="16"/>
    </row>
    <row r="21" spans="1:7" ht="15" customHeight="1" x14ac:dyDescent="0.3">
      <c r="A21" s="1" t="s">
        <v>0</v>
      </c>
      <c r="C21" s="8">
        <v>0</v>
      </c>
      <c r="D21" s="8">
        <v>0</v>
      </c>
    </row>
    <row r="22" spans="1:7" ht="15" customHeight="1" x14ac:dyDescent="0.3">
      <c r="A22" s="1" t="s">
        <v>12</v>
      </c>
      <c r="C22" s="13">
        <f>SUM(C21:C21)</f>
        <v>0</v>
      </c>
      <c r="D22" s="13">
        <f>SUM(D21:D21)</f>
        <v>0</v>
      </c>
    </row>
    <row r="23" spans="1:7" ht="15" customHeight="1" x14ac:dyDescent="0.3">
      <c r="A23" s="2" t="s">
        <v>13</v>
      </c>
      <c r="B23" s="2"/>
      <c r="C23" s="11">
        <f>C18+C22</f>
        <v>-649684.10999999987</v>
      </c>
      <c r="D23" s="11">
        <f>D18+D22</f>
        <v>105015</v>
      </c>
    </row>
    <row r="24" spans="1:7" ht="15" customHeight="1" x14ac:dyDescent="0.3">
      <c r="A24" s="2"/>
      <c r="B24" s="2"/>
      <c r="C24" s="17"/>
      <c r="D24" s="17"/>
      <c r="E24" s="6"/>
    </row>
    <row r="25" spans="1:7" ht="15" customHeight="1" x14ac:dyDescent="0.3">
      <c r="A25" s="2"/>
      <c r="B25" s="2"/>
      <c r="C25" s="17"/>
      <c r="D25" s="17"/>
      <c r="E25" s="6"/>
    </row>
    <row r="26" spans="1:7" ht="15" customHeight="1" x14ac:dyDescent="0.3">
      <c r="A26" s="19" t="s">
        <v>25</v>
      </c>
      <c r="B26" s="19"/>
      <c r="C26" s="14"/>
      <c r="D26" s="14"/>
      <c r="G26" s="1" t="s">
        <v>36</v>
      </c>
    </row>
    <row r="27" spans="1:7" ht="15" customHeight="1" x14ac:dyDescent="0.3">
      <c r="A27" s="2"/>
      <c r="B27" s="2"/>
      <c r="C27" s="18"/>
      <c r="D27" s="18"/>
    </row>
    <row r="28" spans="1:7" ht="15" customHeight="1" x14ac:dyDescent="0.3">
      <c r="A28" s="2" t="s">
        <v>14</v>
      </c>
      <c r="B28" s="2"/>
      <c r="C28" s="18"/>
      <c r="D28" s="18"/>
    </row>
    <row r="29" spans="1:7" ht="15" customHeight="1" x14ac:dyDescent="0.3">
      <c r="A29" s="1" t="s">
        <v>3</v>
      </c>
      <c r="C29" s="9">
        <v>820864.14</v>
      </c>
      <c r="D29" s="9">
        <v>1411465</v>
      </c>
    </row>
    <row r="30" spans="1:7" ht="15" customHeight="1" x14ac:dyDescent="0.3">
      <c r="A30" s="1" t="s">
        <v>30</v>
      </c>
      <c r="C30" s="9">
        <v>0</v>
      </c>
      <c r="D30" s="9">
        <v>0</v>
      </c>
    </row>
    <row r="31" spans="1:7" ht="15" customHeight="1" x14ac:dyDescent="0.3">
      <c r="A31" s="1" t="s">
        <v>8</v>
      </c>
      <c r="C31" s="10">
        <f>SUM(C29:C30)</f>
        <v>820864.14</v>
      </c>
      <c r="D31" s="10">
        <f>SUM(D29:D30)</f>
        <v>1411465</v>
      </c>
    </row>
    <row r="32" spans="1:7" ht="15" customHeight="1" x14ac:dyDescent="0.3">
      <c r="C32" s="5"/>
      <c r="D32" s="5"/>
    </row>
    <row r="33" spans="1:8" ht="15" customHeight="1" x14ac:dyDescent="0.3">
      <c r="A33" s="2" t="s">
        <v>17</v>
      </c>
      <c r="C33" s="5"/>
      <c r="D33" s="5"/>
    </row>
    <row r="34" spans="1:8" ht="15" customHeight="1" x14ac:dyDescent="0.3">
      <c r="A34" s="1" t="s">
        <v>16</v>
      </c>
      <c r="C34" s="5">
        <f>626839+100316</f>
        <v>727155</v>
      </c>
      <c r="D34" s="5">
        <v>626839</v>
      </c>
    </row>
    <row r="35" spans="1:8" ht="15" customHeight="1" x14ac:dyDescent="0.3">
      <c r="A35" s="1" t="s">
        <v>37</v>
      </c>
      <c r="B35" s="1" t="s">
        <v>20</v>
      </c>
      <c r="C35" s="8" t="s">
        <v>65</v>
      </c>
      <c r="D35" s="8">
        <v>750000</v>
      </c>
    </row>
    <row r="36" spans="1:8" ht="15" customHeight="1" x14ac:dyDescent="0.3">
      <c r="A36" s="1" t="s">
        <v>39</v>
      </c>
      <c r="C36" s="26">
        <f>SUM(C34:C35)</f>
        <v>727155</v>
      </c>
      <c r="D36" s="26">
        <f>SUM(D34:D35)</f>
        <v>1376839</v>
      </c>
    </row>
    <row r="37" spans="1:8" ht="15" customHeight="1" x14ac:dyDescent="0.3">
      <c r="C37" s="5"/>
      <c r="D37" s="5"/>
    </row>
    <row r="38" spans="1:8" ht="15" customHeight="1" x14ac:dyDescent="0.3">
      <c r="A38" s="2" t="s">
        <v>15</v>
      </c>
      <c r="C38" s="5"/>
      <c r="D38" s="5"/>
    </row>
    <row r="39" spans="1:8" ht="15" customHeight="1" x14ac:dyDescent="0.3">
      <c r="A39" s="1" t="s">
        <v>21</v>
      </c>
      <c r="B39" s="1" t="s">
        <v>27</v>
      </c>
      <c r="C39" s="5">
        <v>0</v>
      </c>
      <c r="D39" s="5">
        <v>0</v>
      </c>
    </row>
    <row r="40" spans="1:8" ht="15" customHeight="1" x14ac:dyDescent="0.3">
      <c r="A40" s="1" t="s">
        <v>31</v>
      </c>
      <c r="B40" s="1" t="s">
        <v>27</v>
      </c>
      <c r="C40" s="5">
        <f>4400+750+1050+11959+30000</f>
        <v>48159</v>
      </c>
      <c r="D40" s="5">
        <v>1800</v>
      </c>
      <c r="H40" s="1" t="s">
        <v>36</v>
      </c>
    </row>
    <row r="41" spans="1:8" ht="15" customHeight="1" x14ac:dyDescent="0.3">
      <c r="A41" s="1" t="s">
        <v>22</v>
      </c>
      <c r="B41" s="1" t="s">
        <v>38</v>
      </c>
      <c r="C41" s="8">
        <v>45550.25</v>
      </c>
      <c r="D41" s="8">
        <v>32826</v>
      </c>
      <c r="E41" s="5"/>
      <c r="G41" s="1" t="s">
        <v>36</v>
      </c>
    </row>
    <row r="42" spans="1:8" ht="15" customHeight="1" x14ac:dyDescent="0.3">
      <c r="A42" s="1" t="s">
        <v>40</v>
      </c>
      <c r="C42" s="26">
        <f>SUM(C39:C41)</f>
        <v>93709.25</v>
      </c>
      <c r="D42" s="26">
        <f>SUM(D39:D41)</f>
        <v>34626</v>
      </c>
      <c r="E42" s="5"/>
    </row>
    <row r="43" spans="1:8" ht="15" customHeight="1" x14ac:dyDescent="0.3">
      <c r="C43" s="5"/>
      <c r="D43" s="5"/>
    </row>
    <row r="44" spans="1:8" ht="15" customHeight="1" x14ac:dyDescent="0.3">
      <c r="A44" s="1" t="s">
        <v>18</v>
      </c>
      <c r="C44" s="12">
        <f>C36+C42</f>
        <v>820864.25</v>
      </c>
      <c r="D44" s="12">
        <f>D36+D42</f>
        <v>1411465</v>
      </c>
      <c r="E44" s="22"/>
      <c r="G44" s="22"/>
    </row>
    <row r="45" spans="1:8" ht="15" customHeight="1" x14ac:dyDescent="0.3">
      <c r="C45" s="7"/>
      <c r="D45" s="7"/>
      <c r="G45" s="22"/>
    </row>
    <row r="46" spans="1:8" ht="15" customHeight="1" x14ac:dyDescent="0.3">
      <c r="A46" s="2" t="s">
        <v>34</v>
      </c>
      <c r="C46" s="7"/>
      <c r="D46" s="7"/>
    </row>
    <row r="47" spans="1:8" ht="15" customHeight="1" x14ac:dyDescent="0.3">
      <c r="A47" s="1" t="s">
        <v>60</v>
      </c>
    </row>
    <row r="48" spans="1:8" ht="15" customHeight="1" x14ac:dyDescent="0.3">
      <c r="A48" s="1" t="s">
        <v>63</v>
      </c>
      <c r="F48" s="25"/>
    </row>
    <row r="49" spans="1:8" ht="15" customHeight="1" x14ac:dyDescent="0.3">
      <c r="A49" s="1" t="s">
        <v>55</v>
      </c>
      <c r="F49" s="25"/>
    </row>
    <row r="50" spans="1:8" ht="15" customHeight="1" x14ac:dyDescent="0.3">
      <c r="A50" s="1" t="s">
        <v>56</v>
      </c>
      <c r="F50" s="25"/>
    </row>
    <row r="51" spans="1:8" ht="15" customHeight="1" x14ac:dyDescent="0.3">
      <c r="A51" s="1" t="s">
        <v>64</v>
      </c>
      <c r="F51" s="25"/>
    </row>
    <row r="52" spans="1:8" ht="15" customHeight="1" x14ac:dyDescent="0.3">
      <c r="A52" s="1" t="s">
        <v>61</v>
      </c>
      <c r="C52" s="7"/>
      <c r="D52" s="7"/>
    </row>
    <row r="53" spans="1:8" ht="15" customHeight="1" x14ac:dyDescent="0.3">
      <c r="A53" s="1" t="s">
        <v>58</v>
      </c>
      <c r="C53" s="7"/>
      <c r="D53" s="7"/>
    </row>
    <row r="54" spans="1:8" ht="15" customHeight="1" x14ac:dyDescent="0.3">
      <c r="A54" s="1" t="s">
        <v>62</v>
      </c>
    </row>
    <row r="55" spans="1:8" ht="15" customHeight="1" x14ac:dyDescent="0.3">
      <c r="F55" s="25"/>
    </row>
    <row r="56" spans="1:8" ht="15" customHeight="1" x14ac:dyDescent="0.3">
      <c r="A56" s="2" t="s">
        <v>35</v>
      </c>
      <c r="B56" s="23"/>
      <c r="C56" s="24"/>
      <c r="D56" s="24"/>
      <c r="E56" s="23"/>
      <c r="F56" s="23"/>
      <c r="G56" s="23"/>
    </row>
    <row r="57" spans="1:8" ht="15" customHeight="1" x14ac:dyDescent="0.3">
      <c r="A57" s="1" t="s">
        <v>32</v>
      </c>
      <c r="B57" s="23"/>
      <c r="C57" s="24"/>
      <c r="D57" s="24"/>
      <c r="E57" s="23"/>
      <c r="F57" s="23"/>
      <c r="G57" s="23"/>
    </row>
    <row r="58" spans="1:8" ht="15" customHeight="1" x14ac:dyDescent="0.3">
      <c r="A58" s="27" t="s">
        <v>42</v>
      </c>
      <c r="B58" s="23"/>
      <c r="C58" s="28"/>
      <c r="D58" s="28"/>
      <c r="E58" s="28"/>
      <c r="F58" s="29"/>
      <c r="G58" s="23"/>
      <c r="H58" s="23"/>
    </row>
    <row r="59" spans="1:8" ht="15" customHeight="1" x14ac:dyDescent="0.3">
      <c r="A59" s="1" t="s">
        <v>43</v>
      </c>
      <c r="B59" s="23"/>
      <c r="C59" s="28"/>
      <c r="D59" s="28"/>
      <c r="E59" s="28"/>
      <c r="F59" s="29"/>
      <c r="G59" s="23"/>
      <c r="H59" s="23"/>
    </row>
    <row r="60" spans="1:8" ht="15" customHeight="1" x14ac:dyDescent="0.3">
      <c r="A60" s="1" t="s">
        <v>45</v>
      </c>
      <c r="B60" s="23"/>
      <c r="C60" s="28"/>
      <c r="D60" s="28"/>
      <c r="E60" s="28"/>
      <c r="F60" s="29"/>
      <c r="G60" s="23"/>
      <c r="H60" s="23"/>
    </row>
    <row r="61" spans="1:8" ht="15" customHeight="1" x14ac:dyDescent="0.3">
      <c r="A61" s="1" t="s">
        <v>44</v>
      </c>
      <c r="B61" s="23"/>
      <c r="C61" s="24"/>
      <c r="D61" s="24"/>
      <c r="E61" s="23"/>
      <c r="F61" s="23"/>
      <c r="G61" s="23"/>
    </row>
    <row r="62" spans="1:8" ht="15" customHeight="1" x14ac:dyDescent="0.3">
      <c r="A62" s="1" t="s">
        <v>33</v>
      </c>
      <c r="B62" s="23"/>
      <c r="C62" s="24"/>
      <c r="D62" s="24"/>
      <c r="E62" s="23"/>
      <c r="F62" s="23"/>
      <c r="G62" s="23"/>
    </row>
    <row r="63" spans="1:8" ht="15" customHeight="1" x14ac:dyDescent="0.3">
      <c r="B63" s="23"/>
      <c r="C63" s="24"/>
      <c r="D63" s="24"/>
      <c r="E63" s="23"/>
      <c r="F63" s="23"/>
      <c r="G63" s="23"/>
    </row>
    <row r="64" spans="1:8" ht="15" customHeight="1" x14ac:dyDescent="0.3">
      <c r="A64" s="1" t="s">
        <v>53</v>
      </c>
    </row>
    <row r="65" spans="1:4" ht="15" customHeight="1" x14ac:dyDescent="0.3">
      <c r="B65" s="30"/>
      <c r="C65" s="30"/>
      <c r="D65" s="30"/>
    </row>
    <row r="66" spans="1:4" ht="15" customHeight="1" x14ac:dyDescent="0.3">
      <c r="A66" s="1" t="s">
        <v>57</v>
      </c>
      <c r="B66" s="30" t="s">
        <v>52</v>
      </c>
      <c r="C66" s="30"/>
      <c r="D66" s="30"/>
    </row>
    <row r="67" spans="1:4" ht="15" customHeight="1" x14ac:dyDescent="0.3"/>
    <row r="68" spans="1:4" ht="15" customHeight="1" x14ac:dyDescent="0.3">
      <c r="A68" s="1" t="s">
        <v>48</v>
      </c>
      <c r="B68" s="30" t="s">
        <v>46</v>
      </c>
      <c r="C68" s="30"/>
      <c r="D68" s="30"/>
    </row>
    <row r="69" spans="1:4" ht="15" customHeight="1" x14ac:dyDescent="0.3"/>
    <row r="70" spans="1:4" ht="15" customHeight="1" x14ac:dyDescent="0.3">
      <c r="A70" s="1" t="s">
        <v>50</v>
      </c>
      <c r="B70" s="30" t="s">
        <v>47</v>
      </c>
      <c r="C70" s="30"/>
      <c r="D70" s="30"/>
    </row>
    <row r="71" spans="1:4" ht="15" customHeight="1" x14ac:dyDescent="0.3"/>
    <row r="72" spans="1:4" ht="15" customHeight="1" x14ac:dyDescent="0.3">
      <c r="A72" s="1" t="s">
        <v>51</v>
      </c>
      <c r="B72" s="30"/>
      <c r="C72" s="30"/>
      <c r="D72" s="30"/>
    </row>
    <row r="73" spans="1:4" ht="15" customHeight="1" x14ac:dyDescent="0.3">
      <c r="A73" s="1" t="s">
        <v>28</v>
      </c>
    </row>
    <row r="74" spans="1:4" ht="15" customHeight="1" x14ac:dyDescent="0.3"/>
  </sheetData>
  <mergeCells count="5">
    <mergeCell ref="B70:D70"/>
    <mergeCell ref="B72:D72"/>
    <mergeCell ref="B65:D65"/>
    <mergeCell ref="B66:D66"/>
    <mergeCell ref="B68:D68"/>
  </mergeCells>
  <phoneticPr fontId="0" type="noConversion"/>
  <pageMargins left="1.1417322834645669" right="0.23622047244094491" top="0.31496062992125984" bottom="0.43307086614173229" header="0.19685039370078741" footer="0.19685039370078741"/>
  <pageSetup paperSize="9" scale="66" orientation="portrait" r:id="rId1"/>
  <headerFooter alignWithMargins="0">
    <oddHeader xml:space="preserve">&amp;C&amp;"Arial,Kursiv"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Årsregnskap</vt:lpstr>
    </vt:vector>
  </TitlesOfParts>
  <Company>De Sandvigske Samlinger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Eva Halden</dc:creator>
  <cp:lastModifiedBy>Birgit Engesæter</cp:lastModifiedBy>
  <cp:lastPrinted>2023-02-20T08:47:23Z</cp:lastPrinted>
  <dcterms:created xsi:type="dcterms:W3CDTF">2003-02-04T09:34:07Z</dcterms:created>
  <dcterms:modified xsi:type="dcterms:W3CDTF">2023-02-20T16:34:21Z</dcterms:modified>
</cp:coreProperties>
</file>